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InfoSys\NewWeb\Research\DataCenter-Tables-011025\"/>
    </mc:Choice>
  </mc:AlternateContent>
  <xr:revisionPtr revIDLastSave="0" documentId="13_ncr:1_{46DC8EC7-1DC1-45C4-8343-6CC11D6DB9FA}" xr6:coauthVersionLast="47" xr6:coauthVersionMax="47" xr10:uidLastSave="{00000000-0000-0000-0000-000000000000}"/>
  <bookViews>
    <workbookView xWindow="15690" yWindow="3193" windowWidth="24931" windowHeight="126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J11" i="1"/>
  <c r="J10" i="1"/>
  <c r="J9" i="1"/>
  <c r="J8" i="1"/>
  <c r="J7" i="1"/>
  <c r="J6" i="1"/>
  <c r="J5" i="1"/>
  <c r="J4" i="1"/>
  <c r="F12" i="1"/>
  <c r="G12" i="1" s="1"/>
  <c r="E12" i="1"/>
  <c r="C12" i="1"/>
  <c r="D12" i="1" s="1"/>
  <c r="B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</calcChain>
</file>

<file path=xl/sharedStrings.xml><?xml version="1.0" encoding="utf-8"?>
<sst xmlns="http://schemas.openxmlformats.org/spreadsheetml/2006/main" count="22" uniqueCount="16">
  <si>
    <t>Madison</t>
  </si>
  <si>
    <t>Monroe</t>
  </si>
  <si>
    <t>St. Clair</t>
  </si>
  <si>
    <t>Franklin</t>
  </si>
  <si>
    <t>Jefferson</t>
  </si>
  <si>
    <t>St. Charles</t>
  </si>
  <si>
    <t>St. Louis County</t>
  </si>
  <si>
    <t>St. Louis City</t>
  </si>
  <si>
    <t>EWG Region</t>
  </si>
  <si>
    <t>Population Living in Poverty</t>
  </si>
  <si>
    <t>Pov Basis</t>
  </si>
  <si>
    <t>Pov Pop</t>
  </si>
  <si>
    <t>Pov Pct</t>
  </si>
  <si>
    <t>Pov Basis = universe of persons for whom the Census Bureau can determine poverty status</t>
  </si>
  <si>
    <t>More information on Pov Basis: https://www.census.gov/programs-surveys/saipe/guidance/model-input-data/denominators/poverty.html</t>
  </si>
  <si>
    <t>Source: American Community Survey 5-Year Estimate, Tables S1701 &amp; B17001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</si>
</sst>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3" fillId="0" borderId="0" xfId="0" applyFont="1"/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" fontId="0" fillId="0" borderId="6" xfId="0" applyNumberFormat="1" applyBorder="1" applyAlignment="1">
      <alignment horizontal="right" wrapText="1"/>
    </xf>
    <xf numFmtId="3" fontId="0" fillId="0" borderId="0" xfId="0" applyNumberFormat="1" applyAlignment="1">
      <alignment horizontal="right" wrapText="1"/>
    </xf>
    <xf numFmtId="164" fontId="0" fillId="0" borderId="7" xfId="1" applyNumberFormat="1" applyFon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0" fillId="0" borderId="1" xfId="0" applyNumberFormat="1" applyBorder="1" applyAlignment="1">
      <alignment horizontal="right"/>
    </xf>
    <xf numFmtId="164" fontId="0" fillId="0" borderId="11" xfId="1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I12" sqref="I12"/>
    </sheetView>
  </sheetViews>
  <sheetFormatPr defaultRowHeight="15.05" x14ac:dyDescent="0.3"/>
  <sheetData>
    <row r="1" spans="1:10" ht="15.65" thickBot="1" x14ac:dyDescent="0.35">
      <c r="B1" s="14" t="s">
        <v>9</v>
      </c>
      <c r="C1" s="14"/>
      <c r="D1" s="14"/>
      <c r="E1" s="14"/>
      <c r="F1" s="14"/>
      <c r="G1" s="14"/>
      <c r="H1" s="14"/>
      <c r="I1" s="14"/>
      <c r="J1" s="14"/>
    </row>
    <row r="2" spans="1:10" ht="15.65" thickBot="1" x14ac:dyDescent="0.35">
      <c r="B2" s="15">
        <v>2010</v>
      </c>
      <c r="C2" s="16"/>
      <c r="D2" s="17"/>
      <c r="E2" s="15">
        <v>2020</v>
      </c>
      <c r="F2" s="16"/>
      <c r="G2" s="17"/>
      <c r="H2" s="16">
        <v>2023</v>
      </c>
      <c r="I2" s="16"/>
      <c r="J2" s="17"/>
    </row>
    <row r="3" spans="1:10" ht="15.65" thickBot="1" x14ac:dyDescent="0.35">
      <c r="B3" s="5" t="s">
        <v>10</v>
      </c>
      <c r="C3" s="6" t="s">
        <v>11</v>
      </c>
      <c r="D3" s="7" t="s">
        <v>12</v>
      </c>
      <c r="E3" s="5" t="s">
        <v>10</v>
      </c>
      <c r="F3" s="6" t="s">
        <v>11</v>
      </c>
      <c r="G3" s="7" t="s">
        <v>12</v>
      </c>
      <c r="H3" s="6" t="s">
        <v>10</v>
      </c>
      <c r="I3" s="6" t="s">
        <v>11</v>
      </c>
      <c r="J3" s="7" t="s">
        <v>12</v>
      </c>
    </row>
    <row r="4" spans="1:10" x14ac:dyDescent="0.3">
      <c r="A4" s="1" t="s">
        <v>0</v>
      </c>
      <c r="B4" s="8">
        <v>260301</v>
      </c>
      <c r="C4" s="9">
        <v>33633</v>
      </c>
      <c r="D4" s="10">
        <f>C4/B4</f>
        <v>0.12920810907372618</v>
      </c>
      <c r="E4" s="8">
        <v>258701</v>
      </c>
      <c r="F4" s="9">
        <v>32152</v>
      </c>
      <c r="G4" s="10">
        <f>F4/E4</f>
        <v>0.12428247281610817</v>
      </c>
      <c r="H4" s="9">
        <v>259571</v>
      </c>
      <c r="I4" s="9">
        <v>29306</v>
      </c>
      <c r="J4" s="10">
        <f>29306/259571</f>
        <v>0.11290167237480304</v>
      </c>
    </row>
    <row r="5" spans="1:10" x14ac:dyDescent="0.3">
      <c r="A5" s="2" t="s">
        <v>1</v>
      </c>
      <c r="B5" s="8">
        <v>32082</v>
      </c>
      <c r="C5" s="9">
        <v>1442</v>
      </c>
      <c r="D5" s="10">
        <f t="shared" ref="D5:D12" si="0">C5/B5</f>
        <v>4.4947322486129294E-2</v>
      </c>
      <c r="E5" s="8">
        <v>34122</v>
      </c>
      <c r="F5" s="9">
        <v>1061</v>
      </c>
      <c r="G5" s="10">
        <f t="shared" ref="G5:G11" si="1">F5/E5</f>
        <v>3.1094308657171325E-2</v>
      </c>
      <c r="H5" s="9">
        <v>34559</v>
      </c>
      <c r="I5" s="9">
        <v>1583</v>
      </c>
      <c r="J5" s="10">
        <f>1583/34559</f>
        <v>4.580572354524147E-2</v>
      </c>
    </row>
    <row r="6" spans="1:10" x14ac:dyDescent="0.3">
      <c r="A6" s="2" t="s">
        <v>2</v>
      </c>
      <c r="B6" s="8">
        <v>261991</v>
      </c>
      <c r="C6" s="9">
        <v>40617</v>
      </c>
      <c r="D6" s="10">
        <f t="shared" si="0"/>
        <v>0.15503204308544949</v>
      </c>
      <c r="E6" s="8">
        <v>256679</v>
      </c>
      <c r="F6" s="9">
        <v>37001</v>
      </c>
      <c r="G6" s="10">
        <f t="shared" si="1"/>
        <v>0.14415281343623748</v>
      </c>
      <c r="H6" s="9">
        <v>249619</v>
      </c>
      <c r="I6" s="9">
        <v>33836</v>
      </c>
      <c r="J6" s="10">
        <f>33836/249619</f>
        <v>0.13555057908252177</v>
      </c>
    </row>
    <row r="7" spans="1:10" x14ac:dyDescent="0.3">
      <c r="A7" s="2" t="s">
        <v>3</v>
      </c>
      <c r="B7" s="8">
        <v>99624</v>
      </c>
      <c r="C7" s="9">
        <v>11036</v>
      </c>
      <c r="D7" s="10">
        <f t="shared" si="0"/>
        <v>0.11077651971412511</v>
      </c>
      <c r="E7" s="8">
        <v>102240</v>
      </c>
      <c r="F7" s="9">
        <v>9787</v>
      </c>
      <c r="G7" s="10">
        <f t="shared" si="1"/>
        <v>9.5725743348982789E-2</v>
      </c>
      <c r="H7" s="9">
        <v>103811</v>
      </c>
      <c r="I7" s="9">
        <v>8534</v>
      </c>
      <c r="J7" s="10">
        <f>8534/103811</f>
        <v>8.2207087880860411E-2</v>
      </c>
    </row>
    <row r="8" spans="1:10" x14ac:dyDescent="0.3">
      <c r="A8" s="2" t="s">
        <v>4</v>
      </c>
      <c r="B8" s="8">
        <v>214460</v>
      </c>
      <c r="C8" s="9">
        <v>20391</v>
      </c>
      <c r="D8" s="10">
        <f t="shared" si="0"/>
        <v>9.5080667723584811E-2</v>
      </c>
      <c r="E8" s="8">
        <v>221712</v>
      </c>
      <c r="F8" s="9">
        <v>20106</v>
      </c>
      <c r="G8" s="10">
        <f t="shared" si="1"/>
        <v>9.068521324962113E-2</v>
      </c>
      <c r="H8" s="9">
        <v>225281</v>
      </c>
      <c r="I8" s="9">
        <v>19263</v>
      </c>
      <c r="J8" s="10">
        <f>19263/225281</f>
        <v>8.5506545159156788E-2</v>
      </c>
    </row>
    <row r="9" spans="1:10" x14ac:dyDescent="0.3">
      <c r="A9" s="2" t="s">
        <v>5</v>
      </c>
      <c r="B9" s="8">
        <v>345367</v>
      </c>
      <c r="C9" s="9">
        <v>17337</v>
      </c>
      <c r="D9" s="10">
        <f t="shared" si="0"/>
        <v>5.0198774057741473E-2</v>
      </c>
      <c r="E9" s="8">
        <v>389985</v>
      </c>
      <c r="F9" s="9">
        <v>18683</v>
      </c>
      <c r="G9" s="10">
        <f t="shared" si="1"/>
        <v>4.7906970780927469E-2</v>
      </c>
      <c r="H9" s="9">
        <v>402737</v>
      </c>
      <c r="I9" s="9">
        <v>18911</v>
      </c>
      <c r="J9" s="10">
        <f>18911/402737</f>
        <v>4.6956202186538606E-2</v>
      </c>
    </row>
    <row r="10" spans="1:10" x14ac:dyDescent="0.3">
      <c r="A10" s="2" t="s">
        <v>6</v>
      </c>
      <c r="B10" s="8">
        <v>979222</v>
      </c>
      <c r="C10" s="9">
        <v>93673</v>
      </c>
      <c r="D10" s="10">
        <f t="shared" si="0"/>
        <v>9.566063670955105E-2</v>
      </c>
      <c r="E10" s="8">
        <v>974608</v>
      </c>
      <c r="F10" s="9">
        <v>90637</v>
      </c>
      <c r="G10" s="10">
        <f t="shared" si="1"/>
        <v>9.2998415773316037E-2</v>
      </c>
      <c r="H10" s="9">
        <v>974082</v>
      </c>
      <c r="I10" s="9">
        <v>93427</v>
      </c>
      <c r="J10" s="10">
        <f>93427/974082</f>
        <v>9.5912869758398162E-2</v>
      </c>
    </row>
    <row r="11" spans="1:10" x14ac:dyDescent="0.3">
      <c r="A11" s="2" t="s">
        <v>7</v>
      </c>
      <c r="B11" s="8">
        <v>309377</v>
      </c>
      <c r="C11" s="9">
        <v>80497</v>
      </c>
      <c r="D11" s="10">
        <f t="shared" si="0"/>
        <v>0.26019064119181451</v>
      </c>
      <c r="E11" s="8">
        <v>296577</v>
      </c>
      <c r="F11" s="9">
        <v>60598</v>
      </c>
      <c r="G11" s="10">
        <f t="shared" si="1"/>
        <v>0.20432467790826667</v>
      </c>
      <c r="H11" s="9">
        <v>284225</v>
      </c>
      <c r="I11" s="9">
        <v>56166</v>
      </c>
      <c r="J11" s="10">
        <f>56166/284225</f>
        <v>0.19761104758553963</v>
      </c>
    </row>
    <row r="12" spans="1:10" ht="15.65" thickBot="1" x14ac:dyDescent="0.35">
      <c r="A12" s="3" t="s">
        <v>8</v>
      </c>
      <c r="B12" s="11">
        <f>SUM(B4:B11)</f>
        <v>2502424</v>
      </c>
      <c r="C12" s="12">
        <f>SUM(C4:C11)</f>
        <v>298626</v>
      </c>
      <c r="D12" s="13">
        <f t="shared" si="0"/>
        <v>0.11933469308158809</v>
      </c>
      <c r="E12" s="11">
        <f>SUM(E4:E11)</f>
        <v>2534624</v>
      </c>
      <c r="F12" s="12">
        <f>SUM(F4:F11)</f>
        <v>270025</v>
      </c>
      <c r="G12" s="13">
        <f>F12/E12</f>
        <v>0.10653453924526872</v>
      </c>
      <c r="H12" s="12">
        <f>SUM(H4:H11)</f>
        <v>2533885</v>
      </c>
      <c r="I12" s="12">
        <f>SUM(I4:I11)</f>
        <v>261026</v>
      </c>
      <c r="J12" s="13">
        <f>261026/2533885</f>
        <v>0.10301414626157067</v>
      </c>
    </row>
    <row r="14" spans="1:10" x14ac:dyDescent="0.3">
      <c r="A14" t="s">
        <v>13</v>
      </c>
    </row>
    <row r="15" spans="1:10" x14ac:dyDescent="0.3">
      <c r="A15" t="s">
        <v>14</v>
      </c>
    </row>
    <row r="16" spans="1:10" x14ac:dyDescent="0.3">
      <c r="A16" s="4" t="s">
        <v>15</v>
      </c>
    </row>
  </sheetData>
  <mergeCells count="4">
    <mergeCell ref="B1:J1"/>
    <mergeCell ref="B2:D2"/>
    <mergeCell ref="E2:G2"/>
    <mergeCell ref="H2:J2"/>
  </mergeCells>
  <pageMargins left="0.7" right="0.7" top="0.75" bottom="0.75" header="0.3" footer="0.3"/>
  <webPublishItems count="1">
    <webPublishItem id="12702" divId="pop-living-in-poverty_12702" sourceType="sheet" destinationFile="F:\EWG\ResearchCenter\Socioeconomics\pop-living-in-poverty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Humphreys</dc:creator>
  <cp:lastModifiedBy>Donna Humphreys</cp:lastModifiedBy>
  <dcterms:created xsi:type="dcterms:W3CDTF">2024-01-30T20:41:50Z</dcterms:created>
  <dcterms:modified xsi:type="dcterms:W3CDTF">2025-01-10T15:58:29Z</dcterms:modified>
</cp:coreProperties>
</file>